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yorke\Documents\A Yorke working files\AGAR 2020\Info for Auditors\"/>
    </mc:Choice>
  </mc:AlternateContent>
  <xr:revisionPtr revIDLastSave="0" documentId="8_{31D74D83-3125-436E-AFFA-1D81327D6E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" l="1"/>
  <c r="F18" i="2" s="1"/>
  <c r="E17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L30" i="1" s="1"/>
  <c r="M30" i="1" s="1"/>
  <c r="H28" i="1"/>
  <c r="L28" i="1" s="1"/>
  <c r="M28" i="1" s="1"/>
  <c r="F23" i="1"/>
  <c r="L24" i="1" s="1"/>
  <c r="D23" i="1"/>
  <c r="M11" i="1" s="1"/>
  <c r="H21" i="1"/>
  <c r="K21" i="1" s="1"/>
  <c r="H19" i="1"/>
  <c r="L19" i="1" s="1"/>
  <c r="M19" i="1" s="1"/>
  <c r="H17" i="1"/>
  <c r="K17" i="1" s="1"/>
  <c r="H15" i="1"/>
  <c r="K15" i="1" s="1"/>
  <c r="H13" i="1"/>
  <c r="K13" i="1" s="1"/>
  <c r="L21" i="1" l="1"/>
  <c r="M21" i="1" s="1"/>
  <c r="M24" i="1"/>
  <c r="K19" i="1"/>
  <c r="K28" i="1"/>
  <c r="L17" i="1"/>
  <c r="M17" i="1" s="1"/>
  <c r="L13" i="1"/>
  <c r="M13" i="1" s="1"/>
  <c r="K30" i="1"/>
  <c r="L15" i="1"/>
  <c r="M15" i="1" s="1"/>
</calcChain>
</file>

<file path=xl/sharedStrings.xml><?xml version="1.0" encoding="utf-8"?>
<sst xmlns="http://schemas.openxmlformats.org/spreadsheetml/2006/main" count="51" uniqueCount="44">
  <si>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</si>
  <si>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</si>
  <si>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</si>
  <si>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</si>
  <si>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</si>
  <si>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</si>
  <si>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</si>
  <si>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</si>
  <si>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</si>
  <si>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</si>
  <si>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</si>
  <si>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</si>
  <si>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</si>
  <si>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</si>
  <si>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</si>
  <si>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</si>
  <si>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</si>
  <si>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</si>
  <si>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</si>
  <si>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</si>
  <si>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</si>
  <si>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</si>
  <si>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</si>
  <si>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</si>
  <si>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</si>
  <si>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</si>
  <si>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Reserve 1</t>
  </si>
  <si>
    <t>Reserve 2</t>
  </si>
  <si>
    <t>Reserve 3</t>
  </si>
  <si>
    <t>Reserve 4</t>
  </si>
  <si>
    <t>Reserve 5</t>
  </si>
  <si>
    <t>Reserve 6</t>
  </si>
  <si>
    <t>Reserve 7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</si>
  <si>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</si>
  <si>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a breakdown of approved reserves on the next tab if the total reserves (Box 7) figure is more than twice the annual precept/rates &amp; levies value (Box 2).
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</si>
  <si>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</si>
  <si>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</si>
  <si>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2018/19</t>
  </si>
  <si>
    <t>2019/20</t>
  </si>
  <si>
    <t>Thetford Town Council</t>
  </si>
  <si>
    <t>Norfolk</t>
  </si>
  <si>
    <t>Explanation of variances</t>
  </si>
  <si>
    <t>Includes transfers from reserves of £156,221 that were used to finance projects in 2018/19.  The expenditure funded is included in "All Other Payments" below.  Sale of shares of £182,034 also included in 2018/19 receipts but used to purchase shares included in "All Other Payments" below.   Excluding these transactions, Other Receipts only increased by 1.73%.</t>
  </si>
  <si>
    <t>Reduction of £157,432 in operational expenditure due to budgetary constraints. 2018/19 includes £128,389 of purchases of shares.  The accounting system has been changed in 2019/20 to more accurately record  investment activities.  The accounting system has been changed to exclude reserve movements of £129,135 which is more accurately excluded in 2019/20.  After these reductions, payments have reduced by 3.19%.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</si>
</sst>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10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11" fillId="0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3" fontId="3" fillId="8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0" fillId="0" borderId="0" xfId="0" applyFont="1"/>
    <xf numFmtId="0" fontId="11" fillId="8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workbookViewId="0">
      <selection activeCell="N22" sqref="N22"/>
    </sheetView>
  </sheetViews>
  <sheetFormatPr defaultRowHeight="14.25" x14ac:dyDescent="0.2"/>
  <cols>
    <col min="1" max="1" width="10.85546875" style="3" customWidth="1"/>
    <col min="2" max="2" width="9.140625" style="3"/>
    <col min="3" max="3" width="32.5703125" style="3" customWidth="1"/>
    <col min="4" max="4" width="10.140625" style="3" bestFit="1" customWidth="1"/>
    <col min="5" max="5" width="3.28515625" style="3" customWidth="1"/>
    <col min="6" max="6" width="10.140625" style="3" bestFit="1" customWidth="1"/>
    <col min="7" max="7" width="10.140625" style="3" customWidth="1"/>
    <col min="8" max="8" width="9.5703125" style="3" customWidth="1"/>
    <col min="9" max="11" width="9.140625" style="3" hidden="1" customWidth="1"/>
    <col min="12" max="12" width="13.28515625" style="3" customWidth="1"/>
    <col min="13" max="13" width="50.42578125" style="12" bestFit="1" customWidth="1"/>
    <col min="14" max="14" width="86" style="3" bestFit="1" customWidth="1"/>
    <col min="15" max="22" width="9.140625" style="17"/>
    <col min="23" max="16384" width="9.140625" style="3"/>
  </cols>
  <sheetData>
    <row r="1" spans="1:14" ht="18" x14ac:dyDescent="0.2">
      <c r="A1" s="49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9"/>
    </row>
    <row r="2" spans="1:14" ht="15.75" x14ac:dyDescent="0.2">
      <c r="A2" s="29" t="s">
        <v>16</v>
      </c>
      <c r="B2" s="24"/>
      <c r="C2" s="36" t="s">
        <v>39</v>
      </c>
      <c r="D2" s="24"/>
      <c r="E2" s="24"/>
      <c r="F2" s="24"/>
      <c r="G2" s="24"/>
      <c r="H2" s="24"/>
      <c r="I2" s="24"/>
      <c r="J2" s="24"/>
      <c r="K2" s="24"/>
      <c r="L2" s="9"/>
      <c r="M2" s="25"/>
    </row>
    <row r="3" spans="1:14" ht="14.25" customHeight="1" x14ac:dyDescent="0.2">
      <c r="A3" s="29" t="s">
        <v>17</v>
      </c>
      <c r="C3" s="41" t="s">
        <v>40</v>
      </c>
      <c r="L3" s="9"/>
    </row>
    <row r="4" spans="1:14" x14ac:dyDescent="0.2">
      <c r="A4" s="1" t="s">
        <v>36</v>
      </c>
    </row>
    <row r="5" spans="1:14" ht="83.25" customHeight="1" x14ac:dyDescent="0.2">
      <c r="A5" s="47" t="s">
        <v>34</v>
      </c>
      <c r="B5" s="48"/>
      <c r="C5" s="48"/>
      <c r="D5" s="48"/>
      <c r="E5" s="48"/>
      <c r="F5" s="48"/>
      <c r="G5" s="48"/>
      <c r="H5" s="48"/>
      <c r="M5" s="25"/>
    </row>
    <row r="6" spans="1:14" x14ac:dyDescent="0.2">
      <c r="A6" s="30"/>
    </row>
    <row r="7" spans="1:14" ht="15" x14ac:dyDescent="0.25">
      <c r="A7" s="30"/>
      <c r="D7" s="4"/>
      <c r="F7" s="4"/>
      <c r="N7" s="27"/>
    </row>
    <row r="8" spans="1:14" ht="44.25" x14ac:dyDescent="0.25">
      <c r="D8" s="37" t="s">
        <v>37</v>
      </c>
      <c r="E8" s="27"/>
      <c r="F8" s="37" t="s">
        <v>38</v>
      </c>
      <c r="G8" s="37" t="s">
        <v>0</v>
      </c>
      <c r="H8" s="37" t="s">
        <v>0</v>
      </c>
      <c r="I8" s="37"/>
      <c r="J8" s="37"/>
      <c r="K8" s="37"/>
      <c r="L8" s="38" t="s">
        <v>15</v>
      </c>
      <c r="M8" s="10" t="s">
        <v>10</v>
      </c>
      <c r="N8" s="39" t="s">
        <v>33</v>
      </c>
    </row>
    <row r="9" spans="1:14" ht="15" x14ac:dyDescent="0.25">
      <c r="D9" s="37" t="s">
        <v>1</v>
      </c>
      <c r="E9" s="27"/>
      <c r="F9" s="37" t="s">
        <v>1</v>
      </c>
      <c r="G9" s="37" t="s">
        <v>1</v>
      </c>
      <c r="H9" s="37" t="s">
        <v>14</v>
      </c>
      <c r="I9" s="37"/>
      <c r="J9" s="37"/>
      <c r="K9" s="27"/>
      <c r="L9" s="27"/>
      <c r="N9" s="23"/>
    </row>
    <row r="10" spans="1:14" ht="15" thickBot="1" x14ac:dyDescent="0.25">
      <c r="D10" s="4"/>
      <c r="E10" s="4"/>
      <c r="N10" s="23"/>
    </row>
    <row r="11" spans="1:14" ht="44.25" customHeight="1" thickBot="1" x14ac:dyDescent="0.25">
      <c r="A11" s="43" t="s">
        <v>2</v>
      </c>
      <c r="B11" s="43"/>
      <c r="C11" s="43"/>
      <c r="D11" s="8">
        <v>418595</v>
      </c>
      <c r="F11" s="8">
        <v>355163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does not agree, query this</v>
      </c>
      <c r="N11" s="13"/>
    </row>
    <row r="12" spans="1:14" ht="15" thickBot="1" x14ac:dyDescent="0.25">
      <c r="D12" s="5"/>
      <c r="F12" s="5"/>
      <c r="N12" s="23"/>
    </row>
    <row r="13" spans="1:14" ht="31.5" customHeight="1" thickBot="1" x14ac:dyDescent="0.25">
      <c r="A13" s="44" t="s">
        <v>19</v>
      </c>
      <c r="B13" s="45"/>
      <c r="C13" s="46"/>
      <c r="D13" s="8">
        <v>759192</v>
      </c>
      <c r="F13" s="8">
        <v>767015</v>
      </c>
      <c r="G13" s="5">
        <f>F13-D13</f>
        <v>7823</v>
      </c>
      <c r="H13" s="6">
        <f>IF((D13&gt;F13),(D13-F13)/D13,IF(D13&lt;F13,-(D13-F13)/D13,IF(D13=F13,0)))</f>
        <v>1.0304376231572513E-2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IF(H13&lt;15%,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5" thickBot="1" x14ac:dyDescent="0.25">
      <c r="D14" s="5"/>
      <c r="F14" s="5"/>
      <c r="G14" s="5"/>
      <c r="H14" s="6"/>
      <c r="K14" s="4"/>
      <c r="L14" s="4"/>
      <c r="N14" s="23"/>
    </row>
    <row r="15" spans="1:14" ht="61.5" customHeight="1" thickBot="1" x14ac:dyDescent="0.25">
      <c r="A15" s="42" t="s">
        <v>3</v>
      </c>
      <c r="B15" s="42"/>
      <c r="C15" s="42"/>
      <c r="D15" s="8">
        <v>674987</v>
      </c>
      <c r="F15" s="8">
        <v>412690</v>
      </c>
      <c r="G15" s="5">
        <f>F15-D15</f>
        <v>-262297</v>
      </c>
      <c r="H15" s="6">
        <f>IF((D15&gt;F15),(D15-F15)/D15,IF(D15&lt;F15,-(D15-F15)/D15,IF(D15=F15,0)))</f>
        <v>0.38859563221217591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IF(H15&lt;15%, "NO","YES")</f>
        <v>YES</v>
      </c>
      <c r="M15" s="10" t="str">
        <f>IF((L15="YES")*AND(I15+J15&lt;1),"Explanation not required, difference less than £200"," ")</f>
        <v xml:space="preserve"> </v>
      </c>
      <c r="N15" s="13" t="s">
        <v>42</v>
      </c>
    </row>
    <row r="16" spans="1:14" ht="15" thickBot="1" x14ac:dyDescent="0.25">
      <c r="D16" s="5"/>
      <c r="F16" s="5"/>
      <c r="G16" s="5"/>
      <c r="H16" s="6"/>
      <c r="K16" s="4"/>
      <c r="L16" s="4"/>
      <c r="N16" s="23"/>
    </row>
    <row r="17" spans="1:14" ht="20.100000000000001" customHeight="1" thickBot="1" x14ac:dyDescent="0.25">
      <c r="A17" s="42" t="s">
        <v>4</v>
      </c>
      <c r="B17" s="42"/>
      <c r="C17" s="42"/>
      <c r="D17" s="8">
        <v>498865</v>
      </c>
      <c r="F17" s="8">
        <v>498679</v>
      </c>
      <c r="G17" s="5">
        <f>F17-D17</f>
        <v>-186</v>
      </c>
      <c r="H17" s="6">
        <f>IF((D17&gt;F17),(D17-F17)/D17,IF(D17&lt;F17,-(D17-F17)/D17,IF(D17=F17,0)))</f>
        <v>3.7284636124001482E-4</v>
      </c>
      <c r="I17" s="3">
        <f>IF(D17-F17&lt;200,0,IF(D17-F17&gt;200,1,IF(D17-F17=200,1)))</f>
        <v>0</v>
      </c>
      <c r="J17" s="3">
        <f>IF(F17-D17&lt;200,0,IF(F17-D17&gt;200,1,IF(F17-D17=200,1)))</f>
        <v>0</v>
      </c>
      <c r="K17" s="4">
        <f>IF(H17&lt;0.15,0,IF(H17&gt;0.15,1,IF(H17=0.15,1)))</f>
        <v>0</v>
      </c>
      <c r="L17" s="4" t="str">
        <f>IF(H17&lt;15%,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14" ht="15" thickBot="1" x14ac:dyDescent="0.25">
      <c r="D18" s="5"/>
      <c r="F18" s="5"/>
      <c r="G18" s="5"/>
      <c r="H18" s="6"/>
      <c r="K18" s="4"/>
      <c r="L18" s="4"/>
      <c r="N18" s="23"/>
    </row>
    <row r="19" spans="1:14" ht="20.100000000000001" customHeight="1" thickBot="1" x14ac:dyDescent="0.25">
      <c r="A19" s="42" t="s">
        <v>7</v>
      </c>
      <c r="B19" s="42"/>
      <c r="C19" s="42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IF(H19&lt;15%,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5" thickBot="1" x14ac:dyDescent="0.25">
      <c r="D20" s="5"/>
      <c r="F20" s="5"/>
      <c r="G20" s="5"/>
      <c r="H20" s="6"/>
      <c r="K20" s="4"/>
      <c r="L20" s="4"/>
      <c r="N20" s="23"/>
    </row>
    <row r="21" spans="1:14" ht="68.25" customHeight="1" thickBot="1" x14ac:dyDescent="0.25">
      <c r="A21" s="42" t="s">
        <v>20</v>
      </c>
      <c r="B21" s="42"/>
      <c r="C21" s="42"/>
      <c r="D21" s="8">
        <v>998726</v>
      </c>
      <c r="F21" s="8">
        <v>602393</v>
      </c>
      <c r="G21" s="5">
        <f>F21-D21</f>
        <v>-396333</v>
      </c>
      <c r="H21" s="6">
        <f>IF((D21&gt;F21),(D21-F21)/D21,IF(D21&lt;F21,-(D21-F21)/D21,IF(D21=F21,0)))</f>
        <v>0.39683857234116265</v>
      </c>
      <c r="I21" s="3">
        <f>IF(D21-F21&lt;200,0,IF(D21-F21&gt;200,1,IF(D21-F21=200,1)))</f>
        <v>1</v>
      </c>
      <c r="J21" s="3">
        <f>IF(F21-D21&lt;200,0,IF(F21-D21&gt;200,1,IF(F21-D21=200,1)))</f>
        <v>0</v>
      </c>
      <c r="K21" s="4">
        <f>IF(H21&lt;0.15,0,IF(H21&gt;0.15,1,IF(H21=0.15,1)))</f>
        <v>1</v>
      </c>
      <c r="L21" s="4" t="str">
        <f>IF(H21&lt;15%,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43</v>
      </c>
    </row>
    <row r="22" spans="1:14" ht="15" thickBot="1" x14ac:dyDescent="0.25">
      <c r="D22" s="5"/>
      <c r="F22" s="5"/>
      <c r="G22" s="5"/>
      <c r="H22" s="6"/>
      <c r="K22" s="4"/>
      <c r="L22" s="4"/>
      <c r="N22" s="23"/>
    </row>
    <row r="23" spans="1:14" ht="20.100000000000001" customHeight="1" thickBot="1" x14ac:dyDescent="0.25">
      <c r="A23" s="7" t="s">
        <v>5</v>
      </c>
      <c r="D23" s="2">
        <f>D11+D13+D15-D17-D19-D21</f>
        <v>355183</v>
      </c>
      <c r="F23" s="2">
        <f>F11+F13+F15-F17-F19-F21</f>
        <v>433796</v>
      </c>
      <c r="G23" s="5"/>
      <c r="H23" s="6"/>
      <c r="K23" s="4"/>
      <c r="L23" s="4"/>
      <c r="M23" s="14" t="s">
        <v>12</v>
      </c>
      <c r="N23" s="23"/>
    </row>
    <row r="24" spans="1:14" s="17" customFormat="1" ht="15" x14ac:dyDescent="0.25">
      <c r="A24" s="16"/>
      <c r="D24" s="18"/>
      <c r="F24" s="18"/>
      <c r="G24" s="5"/>
      <c r="H24" s="19"/>
      <c r="K24" s="20"/>
      <c r="L24" s="21" t="str">
        <f>IF(F23&gt;(2*F13),"YES","NO")</f>
        <v>NO</v>
      </c>
      <c r="M24" s="22" t="str">
        <f>IF(F23&gt;(2*F13),"EXPLANATION REQUIRED ON RESERVES TAB AS TO WHY CARRY FORWARD RESERVES ARE GREATER THAN TWICE INCOME FROM LOCAL TAXATION/LEVIES"," ")</f>
        <v xml:space="preserve"> </v>
      </c>
      <c r="N24" s="28"/>
    </row>
    <row r="25" spans="1:14" ht="15" thickBot="1" x14ac:dyDescent="0.25">
      <c r="D25" s="5"/>
      <c r="F25" s="5"/>
      <c r="G25" s="5"/>
      <c r="H25" s="6"/>
      <c r="K25" s="4"/>
      <c r="L25" s="4"/>
      <c r="N25" s="23"/>
    </row>
    <row r="26" spans="1:14" ht="20.100000000000001" customHeight="1" thickBot="1" x14ac:dyDescent="0.25">
      <c r="A26" s="42" t="s">
        <v>9</v>
      </c>
      <c r="B26" s="42"/>
      <c r="C26" s="42"/>
      <c r="D26" s="8">
        <v>374299</v>
      </c>
      <c r="F26" s="8">
        <v>427587</v>
      </c>
      <c r="G26" s="5"/>
      <c r="H26" s="6"/>
      <c r="K26" s="4"/>
      <c r="L26" s="4"/>
      <c r="M26" s="15" t="s">
        <v>12</v>
      </c>
      <c r="N26" s="23"/>
    </row>
    <row r="27" spans="1:14" ht="15" thickBot="1" x14ac:dyDescent="0.25">
      <c r="D27" s="5"/>
      <c r="F27" s="5"/>
      <c r="G27" s="5"/>
      <c r="H27" s="6"/>
      <c r="K27" s="4"/>
      <c r="L27" s="4"/>
      <c r="N27" s="23"/>
    </row>
    <row r="28" spans="1:14" ht="20.100000000000001" customHeight="1" thickBot="1" x14ac:dyDescent="0.25">
      <c r="A28" s="42" t="s">
        <v>8</v>
      </c>
      <c r="B28" s="42"/>
      <c r="C28" s="42"/>
      <c r="D28" s="8">
        <v>13080096</v>
      </c>
      <c r="F28" s="8">
        <v>13179755</v>
      </c>
      <c r="G28" s="5">
        <f>F28-D28</f>
        <v>99659</v>
      </c>
      <c r="H28" s="6">
        <f>IF((D28&gt;F28),(D28-F28)/D28,IF(D28&lt;F28,-(D28-F28)/D28,IF(D28=F28,0)))</f>
        <v>7.6191336821992747E-3</v>
      </c>
      <c r="I28" s="3">
        <f>IF(D28-F28&lt;200,0,IF(D28-F28&gt;200,1,IF(D28-F28=200,1)))</f>
        <v>0</v>
      </c>
      <c r="J28" s="3">
        <f>IF(F28-D28&lt;200,0,IF(F28-D28&gt;200,1,IF(F28-D28=200,1)))</f>
        <v>1</v>
      </c>
      <c r="K28" s="4">
        <f>IF(H28&lt;0.15,0,IF(H28&gt;0.15,1,IF(H28=0.15,1)))</f>
        <v>0</v>
      </c>
      <c r="L28" s="4" t="str">
        <f>IF(H28&lt;15%, "NO","YES")</f>
        <v>NO</v>
      </c>
      <c r="M28" s="10" t="str">
        <f>IF((L28="YES")*AND(I28+J28&lt;1),"Explanation not required, difference less than £200"," ")</f>
        <v xml:space="preserve"> </v>
      </c>
      <c r="N28" s="13"/>
    </row>
    <row r="29" spans="1:14" ht="15" thickBot="1" x14ac:dyDescent="0.25">
      <c r="D29" s="5"/>
      <c r="F29" s="5"/>
      <c r="G29" s="5"/>
      <c r="H29" s="6"/>
      <c r="K29" s="4"/>
      <c r="L29" s="4"/>
      <c r="N29" s="23"/>
    </row>
    <row r="30" spans="1:14" ht="20.100000000000001" customHeight="1" thickBot="1" x14ac:dyDescent="0.25">
      <c r="A30" s="42" t="s">
        <v>6</v>
      </c>
      <c r="B30" s="42"/>
      <c r="C30" s="42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IF(H30&lt;15%,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 x14ac:dyDescent="0.2">
      <c r="H31" s="6"/>
      <c r="K31" s="4"/>
      <c r="L31" s="4"/>
      <c r="N31" s="23"/>
    </row>
    <row r="32" spans="1:14" ht="15" x14ac:dyDescent="0.25">
      <c r="C32" s="11" t="s">
        <v>11</v>
      </c>
    </row>
    <row r="33" spans="3:22" ht="15" customHeight="1" x14ac:dyDescent="0.2">
      <c r="O33" s="26"/>
      <c r="P33" s="26"/>
      <c r="Q33" s="26"/>
      <c r="R33" s="26"/>
      <c r="S33" s="26"/>
      <c r="T33" s="26"/>
      <c r="U33" s="26"/>
      <c r="V33" s="26"/>
    </row>
    <row r="34" spans="3:22" ht="15" x14ac:dyDescent="0.25">
      <c r="C34" s="11" t="s">
        <v>13</v>
      </c>
      <c r="N34" s="26"/>
      <c r="O34" s="26"/>
      <c r="P34" s="26"/>
      <c r="Q34" s="26"/>
      <c r="R34" s="26"/>
      <c r="S34" s="26"/>
      <c r="T34" s="26"/>
      <c r="U34" s="26"/>
      <c r="V34" s="26"/>
    </row>
    <row r="36" spans="3:22" ht="15" x14ac:dyDescent="0.25">
      <c r="C36" s="11" t="s">
        <v>18</v>
      </c>
    </row>
  </sheetData>
  <mergeCells count="11">
    <mergeCell ref="A5:H5"/>
    <mergeCell ref="A19:C19"/>
    <mergeCell ref="A21:C21"/>
    <mergeCell ref="A1:K1"/>
    <mergeCell ref="A26:C26"/>
    <mergeCell ref="A28:C28"/>
    <mergeCell ref="A30:C30"/>
    <mergeCell ref="A11:C11"/>
    <mergeCell ref="A13:C13"/>
    <mergeCell ref="A15:C15"/>
    <mergeCell ref="A17:C1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H7" sqref="H7"/>
    </sheetView>
  </sheetViews>
  <sheetFormatPr defaultRowHeight="15" x14ac:dyDescent="0.25"/>
  <sheetData>
    <row r="1" spans="1:6" ht="15.75" customHeight="1" x14ac:dyDescent="0.3">
      <c r="A1" s="32" t="s">
        <v>21</v>
      </c>
    </row>
    <row r="2" spans="1:6" ht="15.75" customHeight="1" x14ac:dyDescent="0.25">
      <c r="A2" s="40" t="s">
        <v>35</v>
      </c>
    </row>
    <row r="3" spans="1:6" x14ac:dyDescent="0.25">
      <c r="A3" t="s">
        <v>22</v>
      </c>
    </row>
    <row r="5" spans="1:6" x14ac:dyDescent="0.25">
      <c r="D5" s="31" t="s">
        <v>1</v>
      </c>
      <c r="E5" s="31" t="s">
        <v>1</v>
      </c>
      <c r="F5" s="31" t="s">
        <v>1</v>
      </c>
    </row>
    <row r="6" spans="1:6" x14ac:dyDescent="0.25">
      <c r="A6" s="31" t="s">
        <v>23</v>
      </c>
    </row>
    <row r="7" spans="1:6" x14ac:dyDescent="0.25">
      <c r="B7" s="34" t="s">
        <v>26</v>
      </c>
      <c r="D7" s="34"/>
    </row>
    <row r="8" spans="1:6" ht="15" customHeight="1" x14ac:dyDescent="0.25">
      <c r="B8" s="34" t="s">
        <v>27</v>
      </c>
      <c r="D8" s="34"/>
    </row>
    <row r="9" spans="1:6" x14ac:dyDescent="0.25">
      <c r="B9" s="34" t="s">
        <v>28</v>
      </c>
      <c r="D9" s="34"/>
    </row>
    <row r="10" spans="1:6" x14ac:dyDescent="0.25">
      <c r="B10" s="34" t="s">
        <v>29</v>
      </c>
      <c r="D10" s="34"/>
    </row>
    <row r="11" spans="1:6" x14ac:dyDescent="0.25">
      <c r="B11" s="34" t="s">
        <v>30</v>
      </c>
      <c r="D11" s="34"/>
    </row>
    <row r="12" spans="1:6" x14ac:dyDescent="0.25">
      <c r="B12" s="34" t="s">
        <v>31</v>
      </c>
      <c r="D12" s="34"/>
    </row>
    <row r="13" spans="1:6" x14ac:dyDescent="0.25">
      <c r="B13" s="34" t="s">
        <v>32</v>
      </c>
      <c r="D13" s="34"/>
    </row>
    <row r="14" spans="1:6" x14ac:dyDescent="0.25">
      <c r="E14" s="33">
        <f>SUM(D7:D13)</f>
        <v>0</v>
      </c>
    </row>
    <row r="16" spans="1:6" x14ac:dyDescent="0.25">
      <c r="A16" s="31" t="s">
        <v>24</v>
      </c>
      <c r="D16" s="34"/>
    </row>
    <row r="17" spans="1:6" x14ac:dyDescent="0.25">
      <c r="E17" s="33">
        <f>D16</f>
        <v>0</v>
      </c>
    </row>
    <row r="18" spans="1:6" ht="15.75" thickBot="1" x14ac:dyDescent="0.3">
      <c r="A18" s="31" t="s">
        <v>25</v>
      </c>
      <c r="F18" s="35">
        <f>E14+E17</f>
        <v>0</v>
      </c>
    </row>
    <row r="19" spans="1:6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E9562F-4CAF-4EDC-A954-EAF16E28D2DD}"/>
</file>

<file path=customXml/itemProps2.xml><?xml version="1.0" encoding="utf-8"?>
<ds:datastoreItem xmlns:ds="http://schemas.openxmlformats.org/officeDocument/2006/customXml" ds:itemID="{66E2037D-5009-42F1-BF99-37914D751D57}"/>
</file>

<file path=customXml/itemProps3.xml><?xml version="1.0" encoding="utf-8"?>
<ds:datastoreItem xmlns:ds="http://schemas.openxmlformats.org/officeDocument/2006/customXml" ds:itemID="{736439C4-B90A-4E03-B7A0-124AD3F63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Alan Yorke</cp:lastModifiedBy>
  <dcterms:created xsi:type="dcterms:W3CDTF">2012-07-11T10:01:28Z</dcterms:created>
  <dcterms:modified xsi:type="dcterms:W3CDTF">2020-07-29T09:10:45Z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</Properties>
</file>